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0316f54df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82ce183138ee4c8e"/>
    <x:sheet xmlns:r="http://schemas.openxmlformats.org/officeDocument/2006/relationships" name="Monthly Performance" sheetId="2" r:id="Rc7043635e6c8472b"/>
    <x:sheet xmlns:r="http://schemas.openxmlformats.org/officeDocument/2006/relationships" name="Expense Detail" sheetId="3" r:id="Rc5bb4c18226f44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"/>
    <x:numFmt numFmtId="201" formatCode="0.0%"/>
    <x:numFmt numFmtId="202" formatCode="mmm"/>
    <x:numFmt numFmtId="203" formatCode="yyyy-mm-dd"/>
  </x:numFmts>
  <x:fonts count="11">
    <x:font>
      <x:sz val="11"/>
      <x:name val="Carlito"/>
    </x:font>
    <x:font>
      <x:b/>
      <x:sz val="22"/>
      <x:color rgb="FF111827"/>
      <x:name val="Arial"/>
    </x:font>
    <x:font>
      <x:i/>
      <x:sz val="10"/>
      <x:color rgb="FF6B7280"/>
      <x:name val="Arial"/>
    </x:font>
    <x:font>
      <x:sz val="11"/>
      <x:color rgb="FF111827"/>
      <x:name val="Arial"/>
    </x:font>
    <x:font>
      <x:b/>
      <x:sz val="9"/>
      <x:color rgb="FF6B7280"/>
      <x:name val="Arial"/>
    </x:font>
    <x:font>
      <x:b/>
      <x:sz val="19"/>
      <x:color rgb="FF111827"/>
      <x:name val="Arial"/>
    </x:font>
    <x:font>
      <x:b/>
      <x:sz val="10"/>
      <x:color rgb="FFFFFFFF"/>
      <x:name val="Arial"/>
    </x:font>
    <x:font>
      <x:sz val="10"/>
      <x:color rgb="FF111827"/>
      <x:name val="Arial"/>
    </x:font>
    <x:font>
      <x:sz val="11"/>
      <x:name val="Arial"/>
    </x:font>
    <x:font>
      <x:b/>
      <x:sz val="20"/>
      <x:color rgb="FF111827"/>
      <x:name val="Arial"/>
    </x:font>
    <x:font>
      <x:b/>
      <x:sz val="10"/>
      <x:color rgb="FF11182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3F4F6"/>
      </x:patternFill>
    </x:fill>
    <x:fill>
      <x:patternFill patternType="solid">
        <x:fgColor rgb="FF111827"/>
      </x:patternFill>
    </x:fill>
  </x:fills>
  <x:borders count="9">
    <x:border/>
    <x:border>
      <x:left style="thin">
        <x:color rgb="FFD1D5D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201" fontId="5" fillId="0" borderId="0" xfId="0" applyNumberFormat="1" applyFont="1" applyFill="1" applyBorder="1"/>
    <x:xf numFmtId="0" fontId="4" fillId="2" borderId="0" xfId="0" applyNumberFormat="1" applyFont="1" applyFill="1" applyBorder="1"/>
    <x:xf numFmtId="200" fontId="5" fillId="2" borderId="0" xfId="0" applyNumberFormat="1" applyFont="1" applyFill="1" applyBorder="1"/>
    <x:xf numFmtId="201" fontId="5" fillId="2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7" fillId="0" borderId="0" xfId="0" applyNumberFormat="1" applyFont="1" applyFill="1" applyBorder="1"/>
    <x:xf numFmtId="202" fontId="7" fillId="0" borderId="0" xfId="0" applyNumberFormat="1" applyFont="1" applyFill="1" applyBorder="1"/>
    <x:xf numFmtId="200" fontId="7" fillId="0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202" fontId="7" fillId="0" borderId="4" xfId="0" applyNumberFormat="1" applyFont="1" applyFill="1" applyBorder="1"/>
    <x:xf numFmtId="200" fontId="7" fillId="0" borderId="5" xfId="0" applyNumberFormat="1" applyFont="1" applyFill="1" applyBorder="1"/>
    <x:xf numFmtId="202" fontId="7" fillId="0" borderId="6" xfId="0" applyNumberFormat="1" applyFont="1" applyFill="1" applyBorder="1"/>
    <x:xf numFmtId="200" fontId="7" fillId="0" borderId="7" xfId="0" applyNumberFormat="1" applyFont="1" applyFill="1" applyBorder="1"/>
    <x:xf numFmtId="200" fontId="7" fillId="0" borderId="8" xfId="0" applyNumberFormat="1" applyFont="1" applyFill="1" applyBorder="1"/>
    <x:xf numFmtId="200" fontId="0" fillId="0" borderId="0" xfId="0" applyNumberFormat="1" applyFont="1" applyFill="1" applyBorder="1"/>
    <x:xf numFmtId="0" fontId="8" fillId="0" borderId="0" xfId="0" applyNumberFormat="1" applyFont="1" applyFill="1" applyBorder="1"/>
    <x:xf numFmtId="200" fontId="8" fillId="0" borderId="0" xfId="0" applyNumberFormat="1" applyFont="1" applyFill="1" applyBorder="1"/>
    <x:xf numFmtId="0" fontId="9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0" fillId="3" borderId="0" xfId="0" applyNumberFormat="1" applyFont="1" applyFill="1" applyBorder="1"/>
    <x:xf numFmtId="201" fontId="7" fillId="0" borderId="0" xfId="0" applyNumberFormat="1" applyFont="1" applyFill="1" applyBorder="1"/>
    <x:xf numFmtId="0" fontId="10" fillId="3" borderId="1" xfId="0" applyNumberFormat="1" applyFont="1" applyFill="1" applyBorder="1"/>
    <x:xf numFmtId="0" fontId="10" fillId="3" borderId="2" xfId="0" applyNumberFormat="1" applyFont="1" applyFill="1" applyBorder="1"/>
    <x:xf numFmtId="0" fontId="10" fillId="3" borderId="3" xfId="0" applyNumberFormat="1" applyFont="1" applyFill="1" applyBorder="1"/>
    <x:xf numFmtId="0" fontId="7" fillId="0" borderId="4" xfId="0" applyNumberFormat="1" applyFont="1" applyFill="1" applyBorder="1"/>
    <x:xf numFmtId="0" fontId="7" fillId="0" borderId="5" xfId="0" applyNumberFormat="1" applyFont="1" applyFill="1" applyBorder="1"/>
    <x:xf numFmtId="201" fontId="7" fillId="0" borderId="5" xfId="0" applyNumberFormat="1" applyFont="1" applyFill="1" applyBorder="1"/>
    <x:xf numFmtId="201" fontId="7" fillId="0" borderId="7" xfId="0" applyNumberFormat="1" applyFont="1" applyFill="1" applyBorder="1"/>
    <x:xf numFmtId="201" fontId="7" fillId="0" borderId="8" xfId="0" applyNumberFormat="1" applyFont="1" applyFill="1" applyBorder="1"/>
    <x:xf numFmtId="203" fontId="0" fillId="0" borderId="0" xfId="0" applyNumberFormat="1" applyFont="1" applyFill="1" applyBorder="1"/>
    <x:xf numFmtId="203" fontId="7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c71f9a4cbf44a7" /><Relationship Type="http://schemas.openxmlformats.org/officeDocument/2006/relationships/theme" Target="/xl/theme/theme1.xml" Id="R7e503ee3447f467b" /><Relationship Type="http://schemas.openxmlformats.org/officeDocument/2006/relationships/sharedStrings" Target="/xl/sharedStrings.xml" Id="Rb4993e3755d347ed" /><Relationship Type="http://schemas.openxmlformats.org/officeDocument/2006/relationships/worksheet" Target="/xl/worksheets/sheet1.xml" Id="R82ce183138ee4c8e" /><Relationship Type="http://schemas.openxmlformats.org/officeDocument/2006/relationships/worksheet" Target="/xl/worksheets/sheet2.xml" Id="Rc7043635e6c8472b" /><Relationship Type="http://schemas.openxmlformats.org/officeDocument/2006/relationships/worksheet" Target="/xl/worksheets/sheet3.xml" Id="Rc5bb4c18226f444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d1eb3da34d64924" /><Relationship Type="http://schemas.openxmlformats.org/officeDocument/2006/relationships/chart" Target="/xl/drawings/charts/chart2.xml" Id="Ref68e3915adf491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and profit by month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tx>
            <c:v>Revenue</c:v>
          </c:tx>
          <c:marker>
            <c:symbol val="none"/>
          </c:marker>
          <c:cat>
            <c:strRef>
              <c:f>'Summary'!$A$9:$A$20</c:f>
              <c:strCache>
                <c:ptCount val="0"/>
              </c:strCache>
            </c:strRef>
          </c:cat>
          <c:val>
            <c:numRef>
              <c:f>'Summary'!$B$9:$B$20</c:f>
              <c:numCache>
                <c:formatCode>"$"#,##0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Profit</c:v>
          </c:tx>
          <c:marker>
            <c:symbol val="none"/>
          </c:marker>
          <c:cat>
            <c:strRef>
              <c:f>'Summary'!$A$9:$A$20</c:f>
              <c:strCache>
                <c:ptCount val="0"/>
              </c:strCache>
            </c:strRef>
          </c:cat>
          <c:val>
            <c:numRef>
              <c:f>'Summary'!$C$9:$C$20</c:f>
              <c:numCache>
                <c:formatCode>"$"#,##0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Expense mix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Amount</c:v>
          </c:tx>
          <c:cat>
            <c:strRef>
              <c:f>'Summary'!$A$24:$A$28</c:f>
              <c:strCache>
                <c:ptCount val="0"/>
              </c:strCache>
            </c:strRef>
          </c:cat>
          <c:val>
            <c:numRef>
              <c:f>'Summary'!$B$24:$B$28</c:f>
              <c:numCache>
                <c:formatCode>"$"#,##0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7</xdr:row>
      <xdr:rowOff>0</xdr:rowOff>
    </xdr:from>
    <xdr:to>
      <xdr:col>12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d1eb3da34d64924"/>
        </a:graphicData>
      </a:graphic>
    </xdr:graphicFrame>
    <xdr:clientData/>
  </xdr:twoCellAnchor>
  <xdr:twoCellAnchor>
    <xdr:from>
      <xdr:col>3</xdr:col>
      <xdr:colOff>0</xdr:colOff>
      <xdr:row>21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f68e3915adf491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onthlyPerformanceTable" displayName="MonthlyPerformanceTable" ref="A3:F16" headerRowCount="1" totalsRowCount="0" totalsRowShown="0">
  <x:tableColumns count="6">
    <x:tableColumn id="1" name="Month"/>
    <x:tableColumn id="2" name="Revenue"/>
    <x:tableColumn id="3" name="Expenses"/>
    <x:tableColumn id="4" name="Profit"/>
    <x:tableColumn id="5" name="Profit margin"/>
    <x:tableColumn id="6" name="Revenue chang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penseDetailTable" displayName="ExpenseDetailTable" ref="A3:D64" headerRowCount="1" totalsRowCount="0" totalsRowShown="0">
  <x:tableColumns count="4">
    <x:tableColumn id="1" name="Date"/>
    <x:tableColumn id="2" name="Category"/>
    <x:tableColumn id="3" name="Description"/>
    <x:tableColumn id="4" name="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2379f36f5a44e2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896e74c4bfd4fb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8f9c3fc9f6447a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3" hidden="0" customWidth="1"/>
    <x:col min="3" max="3" width="13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</x:cols>
  <x:sheetData>
    <x:row r="1">
      <x:c r="A1" s="1" t="str">
        <x:v>Small business performance</x:v>
      </x:c>
      <x:c r="B1" s="1"/>
      <x:c r="C1" s="1"/>
      <x:c r="D1" s="1"/>
      <x:c r="E1" s="1"/>
      <x:c r="F1" s="1"/>
      <x:c r="G1" s="1"/>
      <x:c r="H1" s="1"/>
      <x:c r="I1" s="25"/>
      <x:c r="J1" s="25"/>
      <x:c r="K1" s="25"/>
      <x:c r="L1" s="25"/>
    </x:row>
    <x:row r="2">
      <x:c r="A2" s="2" t="str">
        <x:v>Monthly revenue, expenses and profit · 2026</x:v>
      </x:c>
      <x:c r="B2" s="2"/>
      <x:c r="C2" s="2"/>
      <x:c r="D2" s="2"/>
      <x:c r="E2" s="2"/>
      <x:c r="F2" s="2"/>
      <x:c r="G2" s="2"/>
      <x:c r="H2" s="2"/>
      <x:c r="I2" s="25"/>
      <x:c r="J2" s="25"/>
      <x:c r="K2" s="25"/>
      <x:c r="L2" s="25"/>
    </x:row>
    <x:row r="3">
      <x:c r="A3" s="25"/>
      <x:c r="B3" s="25"/>
      <x:c r="C3" s="25"/>
      <x:c r="D3" s="25"/>
      <x:c r="E3" s="25"/>
      <x:c r="F3" s="25"/>
      <x:c r="G3" s="25"/>
      <x:c r="H3" s="25"/>
      <x:c r="I3" s="25"/>
      <x:c r="J3" s="25"/>
      <x:c r="K3" s="25"/>
      <x:c r="L3" s="25"/>
    </x:row>
    <x:row r="4">
      <x:c r="A4" s="8" t="str">
        <x:v>Year revenue</x:v>
      </x:c>
      <x:c r="B4" s="8" t="str"/>
      <x:c r="C4" s="4"/>
      <x:c r="D4" s="8" t="str">
        <x:v>Year profit</x:v>
      </x:c>
      <x:c r="E4" s="8" t="str"/>
      <x:c r="F4" s="4"/>
      <x:c r="G4" s="8" t="str">
        <x:v>Profit margin</x:v>
      </x:c>
      <x:c r="H4" s="8" t="str"/>
      <x:c r="I4" s="25"/>
      <x:c r="J4" s="25"/>
      <x:c r="K4" s="25"/>
      <x:c r="L4" s="25"/>
    </x:row>
    <x:row r="5">
      <x:c r="A5" s="9" t="n">
        <x:f>SUM('Monthly Performance'!B5:B16)</x:f>
        <x:v>678500</x:v>
      </x:c>
      <x:c r="B5" s="9"/>
      <x:c r="C5" s="6"/>
      <x:c r="D5" s="9" t="n">
        <x:f>SUM('Monthly Performance'!D5:D16)</x:f>
        <x:v>207300</x:v>
      </x:c>
      <x:c r="E5" s="9"/>
      <x:c r="F5" s="5"/>
      <x:c r="G5" s="10" t="n">
        <x:f>D5/A5</x:f>
        <x:v>0.3055268975681651</x:v>
      </x:c>
      <x:c r="H5" s="10"/>
      <x:c r="I5" s="25"/>
      <x:c r="J5" s="25"/>
      <x:c r="K5" s="25"/>
      <x:c r="L5" s="25"/>
    </x:row>
    <x:row r="6">
      <x:c r="A6" s="25"/>
      <x:c r="B6" s="25"/>
      <x:c r="C6" s="25"/>
      <x:c r="D6" s="25"/>
      <x:c r="E6" s="25"/>
      <x:c r="F6" s="25"/>
      <x:c r="G6" s="25"/>
      <x:c r="H6" s="25"/>
      <x:c r="I6" s="25"/>
      <x:c r="J6" s="25"/>
      <x:c r="K6" s="25"/>
      <x:c r="L6" s="25"/>
    </x:row>
    <x:row r="7">
      <x:c r="A7" s="25"/>
      <x:c r="B7" s="25"/>
      <x:c r="C7" s="25"/>
      <x:c r="D7" s="25"/>
      <x:c r="E7" s="25"/>
      <x:c r="F7" s="25"/>
      <x:c r="G7" s="25"/>
      <x:c r="H7" s="25"/>
      <x:c r="I7" s="25"/>
      <x:c r="J7" s="25"/>
      <x:c r="K7" s="25"/>
      <x:c r="L7" s="25"/>
    </x:row>
    <x:row r="8">
      <x:c r="A8" s="16" t="str">
        <x:v>Month</x:v>
      </x:c>
      <x:c r="B8" s="17" t="str">
        <x:v>Revenue</x:v>
      </x:c>
      <x:c r="C8" s="18" t="str">
        <x:v>Profit</x:v>
      </x:c>
      <x:c r="D8" s="25"/>
      <x:c r="E8" s="25"/>
      <x:c r="F8" s="25"/>
      <x:c r="G8" s="25"/>
      <x:c r="H8" s="25"/>
      <x:c r="I8" s="25"/>
      <x:c r="J8" s="25"/>
      <x:c r="K8" s="25"/>
      <x:c r="L8" s="25"/>
    </x:row>
    <x:row r="9">
      <x:c r="A9" s="19" t="n">
        <x:f>'Monthly Performance'!A5</x:f>
        <x:v>46023</x:v>
      </x:c>
      <x:c r="B9" s="15" t="n">
        <x:f>'Monthly Performance'!B5</x:f>
        <x:v>42000</x:v>
      </x:c>
      <x:c r="C9" s="20" t="n">
        <x:f>'Monthly Performance'!D5</x:f>
        <x:v>10100</x:v>
      </x:c>
      <x:c r="D9" s="25"/>
      <x:c r="E9" s="25"/>
      <x:c r="F9" s="25"/>
      <x:c r="G9" s="25"/>
      <x:c r="H9" s="25"/>
      <x:c r="I9" s="25"/>
      <x:c r="J9" s="25"/>
      <x:c r="K9" s="25"/>
      <x:c r="L9" s="25"/>
    </x:row>
    <x:row r="10">
      <x:c r="A10" s="19" t="n">
        <x:f>'Monthly Performance'!A6</x:f>
        <x:v>46054</x:v>
      </x:c>
      <x:c r="B10" s="15" t="n">
        <x:f>'Monthly Performance'!B6</x:f>
        <x:v>45500</x:v>
      </x:c>
      <x:c r="C10" s="20" t="n">
        <x:f>'Monthly Performance'!D6</x:f>
        <x:v>12300</x:v>
      </x:c>
      <x:c r="D10" s="25"/>
      <x:c r="E10" s="25"/>
      <x:c r="F10" s="25"/>
      <x:c r="G10" s="25"/>
      <x:c r="H10" s="25"/>
      <x:c r="I10" s="25"/>
      <x:c r="J10" s="25"/>
      <x:c r="K10" s="25"/>
      <x:c r="L10" s="25"/>
    </x:row>
    <x:row r="11">
      <x:c r="A11" s="19" t="n">
        <x:f>'Monthly Performance'!A7</x:f>
        <x:v>46082</x:v>
      </x:c>
      <x:c r="B11" s="15" t="n">
        <x:f>'Monthly Performance'!B7</x:f>
        <x:v>47200</x:v>
      </x:c>
      <x:c r="C11" s="20" t="n">
        <x:f>'Monthly Performance'!D7</x:f>
        <x:v>12700</x:v>
      </x:c>
      <x:c r="D11" s="25"/>
      <x:c r="E11" s="25"/>
      <x:c r="F11" s="25"/>
      <x:c r="G11" s="25"/>
      <x:c r="H11" s="25"/>
      <x:c r="I11" s="25"/>
      <x:c r="J11" s="25"/>
      <x:c r="K11" s="25"/>
      <x:c r="L11" s="25"/>
    </x:row>
    <x:row r="12">
      <x:c r="A12" s="19" t="n">
        <x:f>'Monthly Performance'!A8</x:f>
        <x:v>46113</x:v>
      </x:c>
      <x:c r="B12" s="15" t="n">
        <x:f>'Monthly Performance'!B8</x:f>
        <x:v>49800</x:v>
      </x:c>
      <x:c r="C12" s="20" t="n">
        <x:f>'Monthly Performance'!D8</x:f>
        <x:v>14200</x:v>
      </x:c>
      <x:c r="D12" s="25"/>
      <x:c r="E12" s="25"/>
      <x:c r="F12" s="25"/>
      <x:c r="G12" s="25"/>
      <x:c r="H12" s="25"/>
      <x:c r="I12" s="25"/>
      <x:c r="J12" s="25"/>
      <x:c r="K12" s="25"/>
      <x:c r="L12" s="25"/>
    </x:row>
    <x:row r="13">
      <x:c r="A13" s="19" t="n">
        <x:f>'Monthly Performance'!A9</x:f>
        <x:v>46143</x:v>
      </x:c>
      <x:c r="B13" s="15" t="n">
        <x:f>'Monthly Performance'!B9</x:f>
        <x:v>52100</x:v>
      </x:c>
      <x:c r="C13" s="20" t="n">
        <x:f>'Monthly Performance'!D9</x:f>
        <x:v>15000</x:v>
      </x:c>
      <x:c r="D13" s="25"/>
      <x:c r="E13" s="25"/>
      <x:c r="F13" s="25"/>
      <x:c r="G13" s="25"/>
      <x:c r="H13" s="25"/>
      <x:c r="I13" s="25"/>
      <x:c r="J13" s="25"/>
      <x:c r="K13" s="25"/>
      <x:c r="L13" s="25"/>
    </x:row>
    <x:row r="14">
      <x:c r="A14" s="19" t="n">
        <x:f>'Monthly Performance'!A10</x:f>
        <x:v>46174</x:v>
      </x:c>
      <x:c r="B14" s="15" t="n">
        <x:f>'Monthly Performance'!B10</x:f>
        <x:v>55800</x:v>
      </x:c>
      <x:c r="C14" s="20" t="n">
        <x:f>'Monthly Performance'!D10</x:f>
        <x:v>16900</x:v>
      </x:c>
      <x:c r="D14" s="25"/>
      <x:c r="E14" s="25"/>
      <x:c r="F14" s="25"/>
      <x:c r="G14" s="25"/>
      <x:c r="H14" s="25"/>
      <x:c r="I14" s="25"/>
      <x:c r="J14" s="25"/>
      <x:c r="K14" s="25"/>
      <x:c r="L14" s="25"/>
    </x:row>
    <x:row r="15">
      <x:c r="A15" s="19" t="n">
        <x:f>'Monthly Performance'!A11</x:f>
        <x:v>46204</x:v>
      </x:c>
      <x:c r="B15" s="15" t="n">
        <x:f>'Monthly Performance'!B11</x:f>
        <x:v>57300</x:v>
      </x:c>
      <x:c r="C15" s="20" t="n">
        <x:f>'Monthly Performance'!D11</x:f>
        <x:v>17600</x:v>
      </x:c>
      <x:c r="D15" s="25"/>
      <x:c r="E15" s="25"/>
      <x:c r="F15" s="25"/>
      <x:c r="G15" s="25"/>
      <x:c r="H15" s="25"/>
      <x:c r="I15" s="25"/>
      <x:c r="J15" s="25"/>
      <x:c r="K15" s="25"/>
      <x:c r="L15" s="25"/>
    </x:row>
    <x:row r="16">
      <x:c r="A16" s="19" t="n">
        <x:f>'Monthly Performance'!A12</x:f>
        <x:v>46235</x:v>
      </x:c>
      <x:c r="B16" s="15" t="n">
        <x:f>'Monthly Performance'!B12</x:f>
        <x:v>60100</x:v>
      </x:c>
      <x:c r="C16" s="20" t="n">
        <x:f>'Monthly Performance'!D12</x:f>
        <x:v>18900</x:v>
      </x:c>
      <x:c r="D16" s="25"/>
      <x:c r="E16" s="25"/>
      <x:c r="F16" s="25"/>
      <x:c r="G16" s="25"/>
      <x:c r="H16" s="25"/>
      <x:c r="I16" s="25"/>
      <x:c r="J16" s="25"/>
      <x:c r="K16" s="25"/>
      <x:c r="L16" s="25"/>
    </x:row>
    <x:row r="17">
      <x:c r="A17" s="19" t="n">
        <x:f>'Monthly Performance'!A13</x:f>
        <x:v>46266</x:v>
      </x:c>
      <x:c r="B17" s="15" t="n">
        <x:f>'Monthly Performance'!B13</x:f>
        <x:v>62400</x:v>
      </x:c>
      <x:c r="C17" s="20" t="n">
        <x:f>'Monthly Performance'!D13</x:f>
        <x:v>19800</x:v>
      </x:c>
      <x:c r="D17" s="25"/>
      <x:c r="E17" s="25"/>
      <x:c r="F17" s="25"/>
      <x:c r="G17" s="25"/>
      <x:c r="H17" s="25"/>
      <x:c r="I17" s="25"/>
      <x:c r="J17" s="25"/>
      <x:c r="K17" s="25"/>
      <x:c r="L17" s="25"/>
    </x:row>
    <x:row r="18">
      <x:c r="A18" s="19" t="n">
        <x:f>'Monthly Performance'!A14</x:f>
        <x:v>46296</x:v>
      </x:c>
      <x:c r="B18" s="15" t="n">
        <x:f>'Monthly Performance'!B14</x:f>
        <x:v>65800</x:v>
      </x:c>
      <x:c r="C18" s="20" t="n">
        <x:f>'Monthly Performance'!D14</x:f>
        <x:v>21300</x:v>
      </x:c>
      <x:c r="D18" s="25"/>
      <x:c r="E18" s="25"/>
      <x:c r="F18" s="25"/>
      <x:c r="G18" s="25"/>
      <x:c r="H18" s="25"/>
      <x:c r="I18" s="25"/>
      <x:c r="J18" s="25"/>
      <x:c r="K18" s="25"/>
      <x:c r="L18" s="25"/>
    </x:row>
    <x:row r="19">
      <x:c r="A19" s="19" t="n">
        <x:f>'Monthly Performance'!A15</x:f>
        <x:v>46327</x:v>
      </x:c>
      <x:c r="B19" s="15" t="n">
        <x:f>'Monthly Performance'!B15</x:f>
        <x:v>68100</x:v>
      </x:c>
      <x:c r="C19" s="20" t="n">
        <x:f>'Monthly Performance'!D15</x:f>
        <x:v>23000</x:v>
      </x:c>
      <x:c r="D19" s="25"/>
      <x:c r="E19" s="25"/>
      <x:c r="F19" s="25"/>
      <x:c r="G19" s="25"/>
      <x:c r="H19" s="25"/>
      <x:c r="I19" s="25"/>
      <x:c r="J19" s="25"/>
      <x:c r="K19" s="25"/>
      <x:c r="L19" s="25"/>
    </x:row>
    <x:row r="20">
      <x:c r="A20" s="21" t="n">
        <x:f>'Monthly Performance'!A16</x:f>
        <x:v>46357</x:v>
      </x:c>
      <x:c r="B20" s="22" t="n">
        <x:f>'Monthly Performance'!B16</x:f>
        <x:v>72400</x:v>
      </x:c>
      <x:c r="C20" s="23" t="n">
        <x:f>'Monthly Performance'!D16</x:f>
        <x:v>25500</x:v>
      </x:c>
      <x:c r="D20" s="25"/>
      <x:c r="E20" s="25"/>
      <x:c r="F20" s="25"/>
      <x:c r="G20" s="25"/>
      <x:c r="H20" s="25"/>
      <x:c r="I20" s="25"/>
      <x:c r="J20" s="25"/>
      <x:c r="K20" s="25"/>
      <x:c r="L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</x:row>
    <x:row r="23">
      <x:c r="A23" s="12" t="str">
        <x:v>Expense category</x:v>
      </x:c>
      <x:c r="B23" s="12" t="str">
        <x:v>Amount</x:v>
      </x:c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</x:row>
    <x:row r="24">
      <x:c r="A24" s="25" t="str">
        <x:v>Payroll</x:v>
      </x:c>
      <x:c r="B24" s="26" t="n">
        <x:f>SUMIF('Expense Detail'!B5:B64,"Payroll",'Expense Detail'!D5:D64)</x:f>
        <x:v>273296</x:v>
      </x:c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</x:row>
    <x:row r="25">
      <x:c r="A25" s="25" t="str">
        <x:v>Operations</x:v>
      </x:c>
      <x:c r="B25" s="26" t="n">
        <x:f>SUMIF('Expense Detail'!B5:B64,"Operations",'Expense Detail'!D5:D64)</x:f>
        <x:v>89528</x:v>
      </x:c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</x:row>
    <x:row r="26">
      <x:c r="A26" s="25" t="str">
        <x:v>Marketing</x:v>
      </x:c>
      <x:c r="B26" s="26" t="n">
        <x:f>SUMIF('Expense Detail'!B5:B64,"Marketing",'Expense Detail'!D5:D64)</x:f>
        <x:v>51832</x:v>
      </x:c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</x:row>
    <x:row r="27">
      <x:c r="A27" s="25" t="str">
        <x:v>Software</x:v>
      </x:c>
      <x:c r="B27" s="26" t="n">
        <x:f>SUMIF('Expense Detail'!B5:B64,"Software",'Expense Detail'!D5:D64)</x:f>
        <x:v>32984</x:v>
      </x:c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</x:row>
    <x:row r="28">
      <x:c r="A28" s="25" t="str">
        <x:v>Other</x:v>
      </x:c>
      <x:c r="B28" s="26" t="n">
        <x:f>SUMIF('Expense Detail'!B5:B64,"Other",'Expense Detail'!D5:D64)</x:f>
        <x:v>23560</x:v>
      </x:c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</x:row>
  </x:sheetData>
  <x:mergeCells>
    <x:mergeCell ref="A1:H1"/>
    <x:mergeCell ref="A2:H2"/>
    <x:mergeCell ref="A5:B5"/>
    <x:mergeCell ref="D5:E5"/>
    <x:mergeCell ref="G5:H5"/>
  </x:mergeCells>
  <x:pageMargins left="0.7" right="0.7" top="0.75" bottom="0.75" header="0.3" footer="0.3"/>
  <x:drawing xmlns:r="http://schemas.openxmlformats.org/officeDocument/2006/relationships" r:id="Re2379f36f5a44e25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>
      <x:c r="A1" s="27" t="str">
        <x:v>Monthly performance</x:v>
      </x:c>
      <x:c r="B1" s="27"/>
      <x:c r="C1" s="27"/>
      <x:c r="D1" s="27"/>
      <x:c r="E1" s="27"/>
      <x:c r="F1" s="27"/>
    </x:row>
    <x:row r="3">
      <x:c r="A3" s="32" t="str">
        <x:v>Month</x:v>
      </x:c>
      <x:c r="B3" s="33" t="str">
        <x:v>Revenue</x:v>
      </x:c>
      <x:c r="C3" s="33" t="str">
        <x:v>Expenses</x:v>
      </x:c>
      <x:c r="D3" s="33" t="str">
        <x:v>Profit</x:v>
      </x:c>
      <x:c r="E3" s="33" t="str">
        <x:v>Profit margin</x:v>
      </x:c>
      <x:c r="F3" s="34" t="str">
        <x:v>Revenue change</x:v>
      </x:c>
    </x:row>
    <x:row r="4">
      <x:c r="A4" s="35"/>
      <x:c r="B4" s="13"/>
      <x:c r="C4" s="13"/>
      <x:c r="D4" s="13"/>
      <x:c r="E4" s="13"/>
      <x:c r="F4" s="36"/>
    </x:row>
    <x:row r="5">
      <x:c r="A5" s="19" t="n">
        <x:v>46023</x:v>
      </x:c>
      <x:c r="B5" s="15" t="n">
        <x:v>42000</x:v>
      </x:c>
      <x:c r="C5" s="15" t="n">
        <x:v>31900</x:v>
      </x:c>
      <x:c r="D5" s="15" t="n">
        <x:f>B5-C5</x:f>
        <x:v>10100</x:v>
      </x:c>
      <x:c r="E5" s="31" t="n">
        <x:f>D5/B5</x:f>
        <x:v>0.24047619047619048</x:v>
      </x:c>
      <x:c r="F5" s="37"/>
    </x:row>
    <x:row r="6">
      <x:c r="A6" s="19" t="n">
        <x:v>46054</x:v>
      </x:c>
      <x:c r="B6" s="15" t="n">
        <x:v>45500</x:v>
      </x:c>
      <x:c r="C6" s="15" t="n">
        <x:v>33200</x:v>
      </x:c>
      <x:c r="D6" s="15" t="n">
        <x:f>B6-C6</x:f>
        <x:v>12300</x:v>
      </x:c>
      <x:c r="E6" s="31" t="n">
        <x:f>D6/B6</x:f>
        <x:v>0.2703296703296703</x:v>
      </x:c>
      <x:c r="F6" s="37" t="n">
        <x:f>B6/B5-1</x:f>
        <x:v>0.08333333333333326</x:v>
      </x:c>
    </x:row>
    <x:row r="7">
      <x:c r="A7" s="19" t="n">
        <x:v>46082</x:v>
      </x:c>
      <x:c r="B7" s="15" t="n">
        <x:v>47200</x:v>
      </x:c>
      <x:c r="C7" s="15" t="n">
        <x:v>34500</x:v>
      </x:c>
      <x:c r="D7" s="15" t="n">
        <x:f>B7-C7</x:f>
        <x:v>12700</x:v>
      </x:c>
      <x:c r="E7" s="31" t="n">
        <x:f>D7/B7</x:f>
        <x:v>0.2690677966101695</x:v>
      </x:c>
      <x:c r="F7" s="37" t="n">
        <x:f>B7/B6-1</x:f>
        <x:v>0.03736263736263745</x:v>
      </x:c>
    </x:row>
    <x:row r="8">
      <x:c r="A8" s="19" t="n">
        <x:v>46113</x:v>
      </x:c>
      <x:c r="B8" s="15" t="n">
        <x:v>49800</x:v>
      </x:c>
      <x:c r="C8" s="15" t="n">
        <x:v>35600</x:v>
      </x:c>
      <x:c r="D8" s="15" t="n">
        <x:f>B8-C8</x:f>
        <x:v>14200</x:v>
      </x:c>
      <x:c r="E8" s="31" t="n">
        <x:f>D8/B8</x:f>
        <x:v>0.285140562248996</x:v>
      </x:c>
      <x:c r="F8" s="37" t="n">
        <x:f>B8/B7-1</x:f>
        <x:v>0.05508474576271194</x:v>
      </x:c>
    </x:row>
    <x:row r="9">
      <x:c r="A9" s="19" t="n">
        <x:v>46143</x:v>
      </x:c>
      <x:c r="B9" s="15" t="n">
        <x:v>52100</x:v>
      </x:c>
      <x:c r="C9" s="15" t="n">
        <x:v>37100</x:v>
      </x:c>
      <x:c r="D9" s="15" t="n">
        <x:f>B9-C9</x:f>
        <x:v>15000</x:v>
      </x:c>
      <x:c r="E9" s="31" t="n">
        <x:f>D9/B9</x:f>
        <x:v>0.28790786948176583</x:v>
      </x:c>
      <x:c r="F9" s="37" t="n">
        <x:f>B9/B8-1</x:f>
        <x:v>0.0461847389558232</x:v>
      </x:c>
    </x:row>
    <x:row r="10">
      <x:c r="A10" s="19" t="n">
        <x:v>46174</x:v>
      </x:c>
      <x:c r="B10" s="15" t="n">
        <x:v>55800</x:v>
      </x:c>
      <x:c r="C10" s="15" t="n">
        <x:v>38900</x:v>
      </x:c>
      <x:c r="D10" s="15" t="n">
        <x:f>B10-C10</x:f>
        <x:v>16900</x:v>
      </x:c>
      <x:c r="E10" s="31" t="n">
        <x:f>D10/B10</x:f>
        <x:v>0.30286738351254483</x:v>
      </x:c>
      <x:c r="F10" s="37" t="n">
        <x:f>B10/B9-1</x:f>
        <x:v>0.07101727447216888</x:v>
      </x:c>
    </x:row>
    <x:row r="11">
      <x:c r="A11" s="19" t="n">
        <x:v>46204</x:v>
      </x:c>
      <x:c r="B11" s="15" t="n">
        <x:v>57300</x:v>
      </x:c>
      <x:c r="C11" s="15" t="n">
        <x:v>39700</x:v>
      </x:c>
      <x:c r="D11" s="15" t="n">
        <x:f>B11-C11</x:f>
        <x:v>17600</x:v>
      </x:c>
      <x:c r="E11" s="31" t="n">
        <x:f>D11/B11</x:f>
        <x:v>0.30715532286212915</x:v>
      </x:c>
      <x:c r="F11" s="37" t="n">
        <x:f>B11/B10-1</x:f>
        <x:v>0.026881720430107503</x:v>
      </x:c>
    </x:row>
    <x:row r="12">
      <x:c r="A12" s="19" t="n">
        <x:v>46235</x:v>
      </x:c>
      <x:c r="B12" s="15" t="n">
        <x:v>60100</x:v>
      </x:c>
      <x:c r="C12" s="15" t="n">
        <x:v>41200</x:v>
      </x:c>
      <x:c r="D12" s="15" t="n">
        <x:f>B12-C12</x:f>
        <x:v>18900</x:v>
      </x:c>
      <x:c r="E12" s="31" t="n">
        <x:f>D12/B12</x:f>
        <x:v>0.3144758735440932</x:v>
      </x:c>
      <x:c r="F12" s="37" t="n">
        <x:f>B12/B11-1</x:f>
        <x:v>0.048865619546247796</x:v>
      </x:c>
    </x:row>
    <x:row r="13">
      <x:c r="A13" s="19" t="n">
        <x:v>46266</x:v>
      </x:c>
      <x:c r="B13" s="15" t="n">
        <x:v>62400</x:v>
      </x:c>
      <x:c r="C13" s="15" t="n">
        <x:v>42600</x:v>
      </x:c>
      <x:c r="D13" s="15" t="n">
        <x:f>B13-C13</x:f>
        <x:v>19800</x:v>
      </x:c>
      <x:c r="E13" s="31" t="n">
        <x:f>D13/B13</x:f>
        <x:v>0.3173076923076923</x:v>
      </x:c>
      <x:c r="F13" s="37" t="n">
        <x:f>B13/B12-1</x:f>
        <x:v>0.038269550748752046</x:v>
      </x:c>
    </x:row>
    <x:row r="14">
      <x:c r="A14" s="19" t="n">
        <x:v>46296</x:v>
      </x:c>
      <x:c r="B14" s="15" t="n">
        <x:v>65800</x:v>
      </x:c>
      <x:c r="C14" s="15" t="n">
        <x:v>44500</x:v>
      </x:c>
      <x:c r="D14" s="15" t="n">
        <x:f>B14-C14</x:f>
        <x:v>21300</x:v>
      </x:c>
      <x:c r="E14" s="31" t="n">
        <x:f>D14/B14</x:f>
        <x:v>0.32370820668693007</x:v>
      </x:c>
      <x:c r="F14" s="37" t="n">
        <x:f>B14/B13-1</x:f>
        <x:v>0.054487179487179516</x:v>
      </x:c>
    </x:row>
    <x:row r="15">
      <x:c r="A15" s="19" t="n">
        <x:v>46327</x:v>
      </x:c>
      <x:c r="B15" s="15" t="n">
        <x:v>68100</x:v>
      </x:c>
      <x:c r="C15" s="15" t="n">
        <x:v>45100</x:v>
      </x:c>
      <x:c r="D15" s="15" t="n">
        <x:f>B15-C15</x:f>
        <x:v>23000</x:v>
      </x:c>
      <x:c r="E15" s="31" t="n">
        <x:f>D15/B15</x:f>
        <x:v>0.3377386196769457</x:v>
      </x:c>
      <x:c r="F15" s="37" t="n">
        <x:f>B15/B14-1</x:f>
        <x:v>0.0349544072948329</x:v>
      </x:c>
    </x:row>
    <x:row r="16">
      <x:c r="A16" s="21" t="n">
        <x:v>46357</x:v>
      </x:c>
      <x:c r="B16" s="22" t="n">
        <x:v>72400</x:v>
      </x:c>
      <x:c r="C16" s="22" t="n">
        <x:v>46900</x:v>
      </x:c>
      <x:c r="D16" s="22" t="n">
        <x:f>B16-C16</x:f>
        <x:v>25500</x:v>
      </x:c>
      <x:c r="E16" s="38" t="n">
        <x:f>D16/B16</x:f>
        <x:v>0.35220994475138123</x:v>
      </x:c>
      <x:c r="F16" s="39" t="n">
        <x:f>B16/B15-1</x:f>
        <x:v>0.06314243759177685</x:v>
      </x:c>
    </x:row>
  </x:sheetData>
  <x:mergeCells>
    <x:mergeCell ref="A1:F1"/>
  </x:mergeCells>
  <x:pageMargins left="0.7" right="0.7" top="0.75" bottom="0.75" header="0.3" footer="0.3"/>
  <x:tableParts count="1">
    <x:tablePart xmlns:r="http://schemas.openxmlformats.org/officeDocument/2006/relationships" r:id="Re896e74c4bfd4fb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14" hidden="0" customWidth="1"/>
  </x:cols>
  <x:sheetData>
    <x:row r="1">
      <x:c r="A1" s="27" t="str">
        <x:v>Expense detail</x:v>
      </x:c>
      <x:c r="B1" s="27"/>
      <x:c r="C1" s="27"/>
      <x:c r="D1" s="27"/>
    </x:row>
    <x:row r="3">
      <x:c r="A3" s="30" t="str">
        <x:v>Date</x:v>
      </x:c>
      <x:c r="B3" s="30" t="str">
        <x:v>Category</x:v>
      </x:c>
      <x:c r="C3" s="30" t="str">
        <x:v>Description</x:v>
      </x:c>
      <x:c r="D3" s="30" t="str">
        <x:v>Amount</x:v>
      </x:c>
    </x:row>
    <x:row r="4">
      <x:c r="A4" s="13"/>
      <x:c r="B4" s="13"/>
      <x:c r="C4" s="13"/>
      <x:c r="D4" s="13"/>
    </x:row>
    <x:row r="5">
      <x:c r="A5" s="41" t="n">
        <x:v>46030</x:v>
      </x:c>
      <x:c r="B5" s="13" t="str">
        <x:v>Payroll</x:v>
      </x:c>
      <x:c r="C5" s="13" t="str">
        <x:v>Payroll expense</x:v>
      </x:c>
      <x:c r="D5" s="15" t="n">
        <x:v>18502</x:v>
      </x:c>
    </x:row>
    <x:row r="6">
      <x:c r="A6" s="41" t="n">
        <x:v>46033</x:v>
      </x:c>
      <x:c r="B6" s="13" t="str">
        <x:v>Operations</x:v>
      </x:c>
      <x:c r="C6" s="13" t="str">
        <x:v>Operations expense</x:v>
      </x:c>
      <x:c r="D6" s="15" t="n">
        <x:v>6061</x:v>
      </x:c>
    </x:row>
    <x:row r="7">
      <x:c r="A7" s="41" t="n">
        <x:v>46036</x:v>
      </x:c>
      <x:c r="B7" s="13" t="str">
        <x:v>Marketing</x:v>
      </x:c>
      <x:c r="C7" s="13" t="str">
        <x:v>Marketing expense</x:v>
      </x:c>
      <x:c r="D7" s="15" t="n">
        <x:v>3509</x:v>
      </x:c>
    </x:row>
    <x:row r="8">
      <x:c r="A8" s="41" t="n">
        <x:v>46039</x:v>
      </x:c>
      <x:c r="B8" s="13" t="str">
        <x:v>Software</x:v>
      </x:c>
      <x:c r="C8" s="13" t="str">
        <x:v>Software expense</x:v>
      </x:c>
      <x:c r="D8" s="15" t="n">
        <x:v>2233</x:v>
      </x:c>
    </x:row>
    <x:row r="9">
      <x:c r="A9" s="41" t="n">
        <x:v>46042</x:v>
      </x:c>
      <x:c r="B9" s="13" t="str">
        <x:v>Other</x:v>
      </x:c>
      <x:c r="C9" s="13" t="str">
        <x:v>Other expense</x:v>
      </x:c>
      <x:c r="D9" s="15" t="n">
        <x:v>1595</x:v>
      </x:c>
    </x:row>
    <x:row r="10">
      <x:c r="A10" s="41" t="n">
        <x:v>46061</x:v>
      </x:c>
      <x:c r="B10" s="13" t="str">
        <x:v>Payroll</x:v>
      </x:c>
      <x:c r="C10" s="13" t="str">
        <x:v>Payroll expense</x:v>
      </x:c>
      <x:c r="D10" s="15" t="n">
        <x:v>19256</x:v>
      </x:c>
    </x:row>
    <x:row r="11">
      <x:c r="A11" s="41" t="n">
        <x:v>46064</x:v>
      </x:c>
      <x:c r="B11" s="13" t="str">
        <x:v>Operations</x:v>
      </x:c>
      <x:c r="C11" s="13" t="str">
        <x:v>Operations expense</x:v>
      </x:c>
      <x:c r="D11" s="15" t="n">
        <x:v>6308</x:v>
      </x:c>
    </x:row>
    <x:row r="12">
      <x:c r="A12" s="41" t="n">
        <x:v>46067</x:v>
      </x:c>
      <x:c r="B12" s="13" t="str">
        <x:v>Marketing</x:v>
      </x:c>
      <x:c r="C12" s="13" t="str">
        <x:v>Marketing expense</x:v>
      </x:c>
      <x:c r="D12" s="15" t="n">
        <x:v>3652</x:v>
      </x:c>
    </x:row>
    <x:row r="13">
      <x:c r="A13" s="41" t="n">
        <x:v>46070</x:v>
      </x:c>
      <x:c r="B13" s="13" t="str">
        <x:v>Software</x:v>
      </x:c>
      <x:c r="C13" s="13" t="str">
        <x:v>Software expense</x:v>
      </x:c>
      <x:c r="D13" s="15" t="n">
        <x:v>2324</x:v>
      </x:c>
    </x:row>
    <x:row r="14">
      <x:c r="A14" s="41" t="n">
        <x:v>46073</x:v>
      </x:c>
      <x:c r="B14" s="13" t="str">
        <x:v>Other</x:v>
      </x:c>
      <x:c r="C14" s="13" t="str">
        <x:v>Other expense</x:v>
      </x:c>
      <x:c r="D14" s="15" t="n">
        <x:v>1660</x:v>
      </x:c>
    </x:row>
    <x:row r="15">
      <x:c r="A15" s="41" t="n">
        <x:v>46089</x:v>
      </x:c>
      <x:c r="B15" s="13" t="str">
        <x:v>Payroll</x:v>
      </x:c>
      <x:c r="C15" s="13" t="str">
        <x:v>Payroll expense</x:v>
      </x:c>
      <x:c r="D15" s="15" t="n">
        <x:v>20010</x:v>
      </x:c>
    </x:row>
    <x:row r="16">
      <x:c r="A16" s="41" t="n">
        <x:v>46092</x:v>
      </x:c>
      <x:c r="B16" s="13" t="str">
        <x:v>Operations</x:v>
      </x:c>
      <x:c r="C16" s="13" t="str">
        <x:v>Operations expense</x:v>
      </x:c>
      <x:c r="D16" s="15" t="n">
        <x:v>6555</x:v>
      </x:c>
    </x:row>
    <x:row r="17">
      <x:c r="A17" s="41" t="n">
        <x:v>46095</x:v>
      </x:c>
      <x:c r="B17" s="13" t="str">
        <x:v>Marketing</x:v>
      </x:c>
      <x:c r="C17" s="13" t="str">
        <x:v>Marketing expense</x:v>
      </x:c>
      <x:c r="D17" s="15" t="n">
        <x:v>3795</x:v>
      </x:c>
    </x:row>
    <x:row r="18">
      <x:c r="A18" s="41" t="n">
        <x:v>46098</x:v>
      </x:c>
      <x:c r="B18" s="13" t="str">
        <x:v>Software</x:v>
      </x:c>
      <x:c r="C18" s="13" t="str">
        <x:v>Software expense</x:v>
      </x:c>
      <x:c r="D18" s="15" t="n">
        <x:v>2415</x:v>
      </x:c>
    </x:row>
    <x:row r="19">
      <x:c r="A19" s="41" t="n">
        <x:v>46101</x:v>
      </x:c>
      <x:c r="B19" s="13" t="str">
        <x:v>Other</x:v>
      </x:c>
      <x:c r="C19" s="13" t="str">
        <x:v>Other expense</x:v>
      </x:c>
      <x:c r="D19" s="15" t="n">
        <x:v>1725</x:v>
      </x:c>
    </x:row>
    <x:row r="20">
      <x:c r="A20" s="41" t="n">
        <x:v>46120</x:v>
      </x:c>
      <x:c r="B20" s="13" t="str">
        <x:v>Payroll</x:v>
      </x:c>
      <x:c r="C20" s="13" t="str">
        <x:v>Payroll expense</x:v>
      </x:c>
      <x:c r="D20" s="15" t="n">
        <x:v>20648</x:v>
      </x:c>
    </x:row>
    <x:row r="21">
      <x:c r="A21" s="41" t="n">
        <x:v>46123</x:v>
      </x:c>
      <x:c r="B21" s="13" t="str">
        <x:v>Operations</x:v>
      </x:c>
      <x:c r="C21" s="13" t="str">
        <x:v>Operations expense</x:v>
      </x:c>
      <x:c r="D21" s="15" t="n">
        <x:v>6764</x:v>
      </x:c>
    </x:row>
    <x:row r="22">
      <x:c r="A22" s="41" t="n">
        <x:v>46126</x:v>
      </x:c>
      <x:c r="B22" s="13" t="str">
        <x:v>Marketing</x:v>
      </x:c>
      <x:c r="C22" s="13" t="str">
        <x:v>Marketing expense</x:v>
      </x:c>
      <x:c r="D22" s="15" t="n">
        <x:v>3916</x:v>
      </x:c>
    </x:row>
    <x:row r="23">
      <x:c r="A23" s="41" t="n">
        <x:v>46129</x:v>
      </x:c>
      <x:c r="B23" s="13" t="str">
        <x:v>Software</x:v>
      </x:c>
      <x:c r="C23" s="13" t="str">
        <x:v>Software expense</x:v>
      </x:c>
      <x:c r="D23" s="15" t="n">
        <x:v>2492</x:v>
      </x:c>
    </x:row>
    <x:row r="24">
      <x:c r="A24" s="41" t="n">
        <x:v>46132</x:v>
      </x:c>
      <x:c r="B24" s="13" t="str">
        <x:v>Other</x:v>
      </x:c>
      <x:c r="C24" s="13" t="str">
        <x:v>Other expense</x:v>
      </x:c>
      <x:c r="D24" s="15" t="n">
        <x:v>1780</x:v>
      </x:c>
    </x:row>
    <x:row r="25">
      <x:c r="A25" s="41" t="n">
        <x:v>46150</x:v>
      </x:c>
      <x:c r="B25" s="13" t="str">
        <x:v>Payroll</x:v>
      </x:c>
      <x:c r="C25" s="13" t="str">
        <x:v>Payroll expense</x:v>
      </x:c>
      <x:c r="D25" s="15" t="n">
        <x:v>21518</x:v>
      </x:c>
    </x:row>
    <x:row r="26">
      <x:c r="A26" s="41" t="n">
        <x:v>46153</x:v>
      </x:c>
      <x:c r="B26" s="13" t="str">
        <x:v>Operations</x:v>
      </x:c>
      <x:c r="C26" s="13" t="str">
        <x:v>Operations expense</x:v>
      </x:c>
      <x:c r="D26" s="15" t="n">
        <x:v>7049</x:v>
      </x:c>
    </x:row>
    <x:row r="27">
      <x:c r="A27" s="41" t="n">
        <x:v>46156</x:v>
      </x:c>
      <x:c r="B27" s="13" t="str">
        <x:v>Marketing</x:v>
      </x:c>
      <x:c r="C27" s="13" t="str">
        <x:v>Marketing expense</x:v>
      </x:c>
      <x:c r="D27" s="15" t="n">
        <x:v>4081</x:v>
      </x:c>
    </x:row>
    <x:row r="28">
      <x:c r="A28" s="41" t="n">
        <x:v>46159</x:v>
      </x:c>
      <x:c r="B28" s="13" t="str">
        <x:v>Software</x:v>
      </x:c>
      <x:c r="C28" s="13" t="str">
        <x:v>Software expense</x:v>
      </x:c>
      <x:c r="D28" s="15" t="n">
        <x:v>2597</x:v>
      </x:c>
    </x:row>
    <x:row r="29">
      <x:c r="A29" s="41" t="n">
        <x:v>46162</x:v>
      </x:c>
      <x:c r="B29" s="13" t="str">
        <x:v>Other</x:v>
      </x:c>
      <x:c r="C29" s="13" t="str">
        <x:v>Other expense</x:v>
      </x:c>
      <x:c r="D29" s="15" t="n">
        <x:v>1855</x:v>
      </x:c>
    </x:row>
    <x:row r="30">
      <x:c r="A30" s="41" t="n">
        <x:v>46181</x:v>
      </x:c>
      <x:c r="B30" s="13" t="str">
        <x:v>Payroll</x:v>
      </x:c>
      <x:c r="C30" s="13" t="str">
        <x:v>Payroll expense</x:v>
      </x:c>
      <x:c r="D30" s="15" t="n">
        <x:v>22562</x:v>
      </x:c>
    </x:row>
    <x:row r="31">
      <x:c r="A31" s="41" t="n">
        <x:v>46184</x:v>
      </x:c>
      <x:c r="B31" s="13" t="str">
        <x:v>Operations</x:v>
      </x:c>
      <x:c r="C31" s="13" t="str">
        <x:v>Operations expense</x:v>
      </x:c>
      <x:c r="D31" s="15" t="n">
        <x:v>7391</x:v>
      </x:c>
    </x:row>
    <x:row r="32">
      <x:c r="A32" s="41" t="n">
        <x:v>46187</x:v>
      </x:c>
      <x:c r="B32" s="13" t="str">
        <x:v>Marketing</x:v>
      </x:c>
      <x:c r="C32" s="13" t="str">
        <x:v>Marketing expense</x:v>
      </x:c>
      <x:c r="D32" s="15" t="n">
        <x:v>4279</x:v>
      </x:c>
    </x:row>
    <x:row r="33">
      <x:c r="A33" s="41" t="n">
        <x:v>46190</x:v>
      </x:c>
      <x:c r="B33" s="13" t="str">
        <x:v>Software</x:v>
      </x:c>
      <x:c r="C33" s="13" t="str">
        <x:v>Software expense</x:v>
      </x:c>
      <x:c r="D33" s="15" t="n">
        <x:v>2723</x:v>
      </x:c>
    </x:row>
    <x:row r="34">
      <x:c r="A34" s="41" t="n">
        <x:v>46193</x:v>
      </x:c>
      <x:c r="B34" s="13" t="str">
        <x:v>Other</x:v>
      </x:c>
      <x:c r="C34" s="13" t="str">
        <x:v>Other expense</x:v>
      </x:c>
      <x:c r="D34" s="15" t="n">
        <x:v>1945</x:v>
      </x:c>
    </x:row>
    <x:row r="35">
      <x:c r="A35" s="41" t="n">
        <x:v>46211</x:v>
      </x:c>
      <x:c r="B35" s="13" t="str">
        <x:v>Payroll</x:v>
      </x:c>
      <x:c r="C35" s="13" t="str">
        <x:v>Payroll expense</x:v>
      </x:c>
      <x:c r="D35" s="15" t="n">
        <x:v>23026</x:v>
      </x:c>
    </x:row>
    <x:row r="36">
      <x:c r="A36" s="41" t="n">
        <x:v>46214</x:v>
      </x:c>
      <x:c r="B36" s="13" t="str">
        <x:v>Operations</x:v>
      </x:c>
      <x:c r="C36" s="13" t="str">
        <x:v>Operations expense</x:v>
      </x:c>
      <x:c r="D36" s="15" t="n">
        <x:v>7543</x:v>
      </x:c>
    </x:row>
    <x:row r="37">
      <x:c r="A37" s="41" t="n">
        <x:v>46217</x:v>
      </x:c>
      <x:c r="B37" s="13" t="str">
        <x:v>Marketing</x:v>
      </x:c>
      <x:c r="C37" s="13" t="str">
        <x:v>Marketing expense</x:v>
      </x:c>
      <x:c r="D37" s="15" t="n">
        <x:v>4367</x:v>
      </x:c>
    </x:row>
    <x:row r="38">
      <x:c r="A38" s="41" t="n">
        <x:v>46220</x:v>
      </x:c>
      <x:c r="B38" s="13" t="str">
        <x:v>Software</x:v>
      </x:c>
      <x:c r="C38" s="13" t="str">
        <x:v>Software expense</x:v>
      </x:c>
      <x:c r="D38" s="15" t="n">
        <x:v>2779</x:v>
      </x:c>
    </x:row>
    <x:row r="39">
      <x:c r="A39" s="41" t="n">
        <x:v>46223</x:v>
      </x:c>
      <x:c r="B39" s="13" t="str">
        <x:v>Other</x:v>
      </x:c>
      <x:c r="C39" s="13" t="str">
        <x:v>Other expense</x:v>
      </x:c>
      <x:c r="D39" s="15" t="n">
        <x:v>1985</x:v>
      </x:c>
    </x:row>
    <x:row r="40">
      <x:c r="A40" s="41" t="n">
        <x:v>46242</x:v>
      </x:c>
      <x:c r="B40" s="13" t="str">
        <x:v>Payroll</x:v>
      </x:c>
      <x:c r="C40" s="13" t="str">
        <x:v>Payroll expense</x:v>
      </x:c>
      <x:c r="D40" s="15" t="n">
        <x:v>23896</x:v>
      </x:c>
    </x:row>
    <x:row r="41">
      <x:c r="A41" s="41" t="n">
        <x:v>46245</x:v>
      </x:c>
      <x:c r="B41" s="13" t="str">
        <x:v>Operations</x:v>
      </x:c>
      <x:c r="C41" s="13" t="str">
        <x:v>Operations expense</x:v>
      </x:c>
      <x:c r="D41" s="15" t="n">
        <x:v>7828</x:v>
      </x:c>
    </x:row>
    <x:row r="42">
      <x:c r="A42" s="41" t="n">
        <x:v>46248</x:v>
      </x:c>
      <x:c r="B42" s="13" t="str">
        <x:v>Marketing</x:v>
      </x:c>
      <x:c r="C42" s="13" t="str">
        <x:v>Marketing expense</x:v>
      </x:c>
      <x:c r="D42" s="15" t="n">
        <x:v>4532</x:v>
      </x:c>
    </x:row>
    <x:row r="43">
      <x:c r="A43" s="41" t="n">
        <x:v>46251</x:v>
      </x:c>
      <x:c r="B43" s="13" t="str">
        <x:v>Software</x:v>
      </x:c>
      <x:c r="C43" s="13" t="str">
        <x:v>Software expense</x:v>
      </x:c>
      <x:c r="D43" s="15" t="n">
        <x:v>2884</x:v>
      </x:c>
    </x:row>
    <x:row r="44">
      <x:c r="A44" s="41" t="n">
        <x:v>46254</x:v>
      </x:c>
      <x:c r="B44" s="13" t="str">
        <x:v>Other</x:v>
      </x:c>
      <x:c r="C44" s="13" t="str">
        <x:v>Other expense</x:v>
      </x:c>
      <x:c r="D44" s="15" t="n">
        <x:v>2060</x:v>
      </x:c>
    </x:row>
    <x:row r="45">
      <x:c r="A45" s="41" t="n">
        <x:v>46273</x:v>
      </x:c>
      <x:c r="B45" s="13" t="str">
        <x:v>Payroll</x:v>
      </x:c>
      <x:c r="C45" s="13" t="str">
        <x:v>Payroll expense</x:v>
      </x:c>
      <x:c r="D45" s="15" t="n">
        <x:v>24708</x:v>
      </x:c>
    </x:row>
    <x:row r="46">
      <x:c r="A46" s="41" t="n">
        <x:v>46276</x:v>
      </x:c>
      <x:c r="B46" s="13" t="str">
        <x:v>Operations</x:v>
      </x:c>
      <x:c r="C46" s="13" t="str">
        <x:v>Operations expense</x:v>
      </x:c>
      <x:c r="D46" s="15" t="n">
        <x:v>8094</x:v>
      </x:c>
    </x:row>
    <x:row r="47">
      <x:c r="A47" s="41" t="n">
        <x:v>46279</x:v>
      </x:c>
      <x:c r="B47" s="13" t="str">
        <x:v>Marketing</x:v>
      </x:c>
      <x:c r="C47" s="13" t="str">
        <x:v>Marketing expense</x:v>
      </x:c>
      <x:c r="D47" s="15" t="n">
        <x:v>4686</x:v>
      </x:c>
    </x:row>
    <x:row r="48">
      <x:c r="A48" s="41" t="n">
        <x:v>46282</x:v>
      </x:c>
      <x:c r="B48" s="13" t="str">
        <x:v>Software</x:v>
      </x:c>
      <x:c r="C48" s="13" t="str">
        <x:v>Software expense</x:v>
      </x:c>
      <x:c r="D48" s="15" t="n">
        <x:v>2982</x:v>
      </x:c>
    </x:row>
    <x:row r="49">
      <x:c r="A49" s="41" t="n">
        <x:v>46285</x:v>
      </x:c>
      <x:c r="B49" s="13" t="str">
        <x:v>Other</x:v>
      </x:c>
      <x:c r="C49" s="13" t="str">
        <x:v>Other expense</x:v>
      </x:c>
      <x:c r="D49" s="15" t="n">
        <x:v>2130</x:v>
      </x:c>
    </x:row>
    <x:row r="50">
      <x:c r="A50" s="41" t="n">
        <x:v>46303</x:v>
      </x:c>
      <x:c r="B50" s="13" t="str">
        <x:v>Payroll</x:v>
      </x:c>
      <x:c r="C50" s="13" t="str">
        <x:v>Payroll expense</x:v>
      </x:c>
      <x:c r="D50" s="15" t="n">
        <x:v>25810</x:v>
      </x:c>
    </x:row>
    <x:row r="51">
      <x:c r="A51" s="41" t="n">
        <x:v>46306</x:v>
      </x:c>
      <x:c r="B51" s="13" t="str">
        <x:v>Operations</x:v>
      </x:c>
      <x:c r="C51" s="13" t="str">
        <x:v>Operations expense</x:v>
      </x:c>
      <x:c r="D51" s="15" t="n">
        <x:v>8455</x:v>
      </x:c>
    </x:row>
    <x:row r="52">
      <x:c r="A52" s="41" t="n">
        <x:v>46309</x:v>
      </x:c>
      <x:c r="B52" s="13" t="str">
        <x:v>Marketing</x:v>
      </x:c>
      <x:c r="C52" s="13" t="str">
        <x:v>Marketing expense</x:v>
      </x:c>
      <x:c r="D52" s="15" t="n">
        <x:v>4895</x:v>
      </x:c>
    </x:row>
    <x:row r="53">
      <x:c r="A53" s="41" t="n">
        <x:v>46312</x:v>
      </x:c>
      <x:c r="B53" s="13" t="str">
        <x:v>Software</x:v>
      </x:c>
      <x:c r="C53" s="13" t="str">
        <x:v>Software expense</x:v>
      </x:c>
      <x:c r="D53" s="15" t="n">
        <x:v>3115</x:v>
      </x:c>
    </x:row>
    <x:row r="54">
      <x:c r="A54" s="41" t="n">
        <x:v>46315</x:v>
      </x:c>
      <x:c r="B54" s="13" t="str">
        <x:v>Other</x:v>
      </x:c>
      <x:c r="C54" s="13" t="str">
        <x:v>Other expense</x:v>
      </x:c>
      <x:c r="D54" s="15" t="n">
        <x:v>2225</x:v>
      </x:c>
    </x:row>
    <x:row r="55">
      <x:c r="A55" s="41" t="n">
        <x:v>46334</x:v>
      </x:c>
      <x:c r="B55" s="13" t="str">
        <x:v>Payroll</x:v>
      </x:c>
      <x:c r="C55" s="13" t="str">
        <x:v>Payroll expense</x:v>
      </x:c>
      <x:c r="D55" s="15" t="n">
        <x:v>26158</x:v>
      </x:c>
    </x:row>
    <x:row r="56">
      <x:c r="A56" s="41" t="n">
        <x:v>46337</x:v>
      </x:c>
      <x:c r="B56" s="13" t="str">
        <x:v>Operations</x:v>
      </x:c>
      <x:c r="C56" s="13" t="str">
        <x:v>Operations expense</x:v>
      </x:c>
      <x:c r="D56" s="15" t="n">
        <x:v>8569</x:v>
      </x:c>
    </x:row>
    <x:row r="57">
      <x:c r="A57" s="41" t="n">
        <x:v>46340</x:v>
      </x:c>
      <x:c r="B57" s="13" t="str">
        <x:v>Marketing</x:v>
      </x:c>
      <x:c r="C57" s="13" t="str">
        <x:v>Marketing expense</x:v>
      </x:c>
      <x:c r="D57" s="15" t="n">
        <x:v>4961</x:v>
      </x:c>
    </x:row>
    <x:row r="58">
      <x:c r="A58" s="41" t="n">
        <x:v>46343</x:v>
      </x:c>
      <x:c r="B58" s="13" t="str">
        <x:v>Software</x:v>
      </x:c>
      <x:c r="C58" s="13" t="str">
        <x:v>Software expense</x:v>
      </x:c>
      <x:c r="D58" s="15" t="n">
        <x:v>3157</x:v>
      </x:c>
    </x:row>
    <x:row r="59">
      <x:c r="A59" s="41" t="n">
        <x:v>46346</x:v>
      </x:c>
      <x:c r="B59" s="13" t="str">
        <x:v>Other</x:v>
      </x:c>
      <x:c r="C59" s="13" t="str">
        <x:v>Other expense</x:v>
      </x:c>
      <x:c r="D59" s="15" t="n">
        <x:v>2255</x:v>
      </x:c>
    </x:row>
    <x:row r="60">
      <x:c r="A60" s="41" t="n">
        <x:v>46364</x:v>
      </x:c>
      <x:c r="B60" s="13" t="str">
        <x:v>Payroll</x:v>
      </x:c>
      <x:c r="C60" s="13" t="str">
        <x:v>Payroll expense</x:v>
      </x:c>
      <x:c r="D60" s="15" t="n">
        <x:v>27202</x:v>
      </x:c>
    </x:row>
    <x:row r="61">
      <x:c r="A61" s="41" t="n">
        <x:v>46367</x:v>
      </x:c>
      <x:c r="B61" s="13" t="str">
        <x:v>Operations</x:v>
      </x:c>
      <x:c r="C61" s="13" t="str">
        <x:v>Operations expense</x:v>
      </x:c>
      <x:c r="D61" s="15" t="n">
        <x:v>8911</x:v>
      </x:c>
    </x:row>
    <x:row r="62">
      <x:c r="A62" s="41" t="n">
        <x:v>46370</x:v>
      </x:c>
      <x:c r="B62" s="13" t="str">
        <x:v>Marketing</x:v>
      </x:c>
      <x:c r="C62" s="13" t="str">
        <x:v>Marketing expense</x:v>
      </x:c>
      <x:c r="D62" s="15" t="n">
        <x:v>5159</x:v>
      </x:c>
    </x:row>
    <x:row r="63">
      <x:c r="A63" s="41" t="n">
        <x:v>46373</x:v>
      </x:c>
      <x:c r="B63" s="13" t="str">
        <x:v>Software</x:v>
      </x:c>
      <x:c r="C63" s="13" t="str">
        <x:v>Software expense</x:v>
      </x:c>
      <x:c r="D63" s="15" t="n">
        <x:v>3283</x:v>
      </x:c>
    </x:row>
    <x:row r="64">
      <x:c r="A64" s="41" t="n">
        <x:v>46376</x:v>
      </x:c>
      <x:c r="B64" s="13" t="str">
        <x:v>Other</x:v>
      </x:c>
      <x:c r="C64" s="13" t="str">
        <x:v>Other expense</x:v>
      </x:c>
      <x:c r="D64" s="15" t="n">
        <x:v>2345</x:v>
      </x:c>
    </x:row>
  </x:sheetData>
  <x:mergeCells>
    <x:mergeCell ref="A1:D1"/>
  </x:mergeCells>
  <x:pageMargins left="0.7" right="0.7" top="0.75" bottom="0.75" header="0.3" footer="0.3"/>
  <x:tableParts count="1">
    <x:tablePart xmlns:r="http://schemas.openxmlformats.org/officeDocument/2006/relationships" r:id="Re8f9c3fc9f6447a3"/>
  </x:tableParts>
</x:worksheet>
</file>